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skdentists.sharepoint.com/sites/CouncilAdministration/Shared Documents/Council Manual/"/>
    </mc:Choice>
  </mc:AlternateContent>
  <xr:revisionPtr revIDLastSave="0" documentId="14_{FBEE5A63-1504-414D-B9DF-ABD4ABB7C038}" xr6:coauthVersionLast="47" xr6:coauthVersionMax="47" xr10:uidLastSave="{00000000-0000-0000-0000-000000000000}"/>
  <bookViews>
    <workbookView xWindow="-120" yWindow="-120" windowWidth="29040" windowHeight="15990" xr2:uid="{5D76A97C-0957-4D1E-9B4E-2B1869D65CB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1" i="1"/>
  <c r="G48" i="1"/>
  <c r="G47" i="1"/>
  <c r="G46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9" i="1"/>
  <c r="G8" i="1"/>
  <c r="G7" i="1"/>
  <c r="F53" i="1"/>
  <c r="F52" i="1"/>
  <c r="F51" i="1"/>
  <c r="F48" i="1"/>
  <c r="F47" i="1"/>
  <c r="F46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F12" i="1"/>
  <c r="F9" i="1"/>
  <c r="F8" i="1"/>
  <c r="F7" i="1"/>
  <c r="E53" i="1"/>
  <c r="E52" i="1"/>
  <c r="E51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C25" i="1"/>
  <c r="D25" i="1" s="1"/>
  <c r="B43" i="1"/>
  <c r="C16" i="1"/>
  <c r="D16" i="1" s="1"/>
  <c r="B42" i="1"/>
  <c r="C26" i="1"/>
  <c r="D26" i="1" s="1"/>
  <c r="B41" i="1"/>
  <c r="C13" i="1"/>
  <c r="D13" i="1" s="1"/>
  <c r="B40" i="1"/>
  <c r="C14" i="1"/>
  <c r="B39" i="1"/>
  <c r="C15" i="1"/>
  <c r="D15" i="1" s="1"/>
  <c r="B38" i="1"/>
  <c r="C24" i="1"/>
  <c r="D24" i="1" s="1"/>
  <c r="B37" i="1"/>
  <c r="C20" i="1"/>
  <c r="B36" i="1"/>
  <c r="C19" i="1"/>
  <c r="B35" i="1"/>
  <c r="C23" i="1"/>
  <c r="D23" i="1" s="1"/>
  <c r="E34" i="1"/>
  <c r="B34" i="1"/>
  <c r="C18" i="1"/>
  <c r="D18" i="1" s="1"/>
  <c r="B33" i="1"/>
  <c r="C22" i="1"/>
  <c r="B32" i="1"/>
  <c r="C17" i="1"/>
  <c r="D17" i="1" s="1"/>
  <c r="B31" i="1"/>
  <c r="C21" i="1"/>
  <c r="D21" i="1" s="1"/>
  <c r="B30" i="1"/>
  <c r="C12" i="1"/>
  <c r="D12" i="1" s="1"/>
  <c r="B29" i="1"/>
  <c r="B47" i="1"/>
  <c r="B52" i="1" s="1"/>
  <c r="C52" i="1" s="1"/>
  <c r="D52" i="1" s="1"/>
  <c r="B48" i="1"/>
  <c r="C48" i="1" s="1"/>
  <c r="D48" i="1" s="1"/>
  <c r="B51" i="1"/>
  <c r="C51" i="1" s="1"/>
  <c r="D51" i="1" s="1"/>
  <c r="C47" i="1"/>
  <c r="D47" i="1" s="1"/>
  <c r="C46" i="1"/>
  <c r="D46" i="1" s="1"/>
  <c r="C9" i="1"/>
  <c r="D9" i="1"/>
  <c r="C8" i="1"/>
  <c r="D8" i="1" s="1"/>
  <c r="C7" i="1"/>
  <c r="D7" i="1"/>
  <c r="C30" i="1" l="1"/>
  <c r="C35" i="1"/>
  <c r="C41" i="1"/>
  <c r="C29" i="1"/>
  <c r="D34" i="1"/>
  <c r="D29" i="1"/>
  <c r="C36" i="1"/>
  <c r="C43" i="1"/>
  <c r="C33" i="1"/>
  <c r="C31" i="1"/>
  <c r="C39" i="1"/>
  <c r="C34" i="1"/>
  <c r="C32" i="1"/>
  <c r="C40" i="1"/>
  <c r="C37" i="1"/>
  <c r="D19" i="1"/>
  <c r="D22" i="1"/>
  <c r="D38" i="1" s="1"/>
  <c r="C38" i="1"/>
  <c r="D20" i="1"/>
  <c r="D36" i="1" s="1"/>
  <c r="D42" i="1"/>
  <c r="B53" i="1"/>
  <c r="C53" i="1" s="1"/>
  <c r="D53" i="1" s="1"/>
  <c r="D14" i="1"/>
  <c r="D41" i="1" s="1"/>
  <c r="C42" i="1"/>
  <c r="D43" i="1"/>
  <c r="D37" i="1" l="1"/>
  <c r="D40" i="1"/>
  <c r="D30" i="1"/>
  <c r="D32" i="1"/>
  <c r="D31" i="1"/>
  <c r="D33" i="1"/>
  <c r="D35" i="1"/>
  <c r="D39" i="1"/>
</calcChain>
</file>

<file path=xl/sharedStrings.xml><?xml version="1.0" encoding="utf-8"?>
<sst xmlns="http://schemas.openxmlformats.org/spreadsheetml/2006/main" count="47" uniqueCount="29">
  <si>
    <t>Fee Guide Increase</t>
  </si>
  <si>
    <t>Honorariums</t>
  </si>
  <si>
    <t>President</t>
  </si>
  <si>
    <t>President-elect</t>
  </si>
  <si>
    <t>Vice President</t>
  </si>
  <si>
    <t>Full day</t>
  </si>
  <si>
    <t>Half day</t>
  </si>
  <si>
    <t>1/4 day</t>
  </si>
  <si>
    <t>Travel</t>
  </si>
  <si>
    <t>Committee Chairs</t>
  </si>
  <si>
    <t>Professional Conduct</t>
  </si>
  <si>
    <t>Discipline</t>
  </si>
  <si>
    <t>Advertising Review</t>
  </si>
  <si>
    <t>Practice Enhancement</t>
  </si>
  <si>
    <t>Prof Development</t>
  </si>
  <si>
    <t>Professional Standards</t>
  </si>
  <si>
    <t>Economics</t>
  </si>
  <si>
    <t>SHA</t>
  </si>
  <si>
    <t>Governance</t>
  </si>
  <si>
    <t>Human Resource</t>
  </si>
  <si>
    <t>Communication</t>
  </si>
  <si>
    <t>SaskDental fund</t>
  </si>
  <si>
    <t>Ad Hoc</t>
  </si>
  <si>
    <t>Committee Members</t>
  </si>
  <si>
    <t>Quality Assurance</t>
  </si>
  <si>
    <t>Meetings</t>
  </si>
  <si>
    <t>Base line</t>
  </si>
  <si>
    <t>Finance and audit</t>
  </si>
  <si>
    <t>Doc 30 A - Council Remuneration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</si>
</sst>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$-1009]#,##0.00"/>
    <numFmt numFmtId="166" formatCode="[$$-1009]#,##0"/>
    <numFmt numFmtId="167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2" fillId="0" borderId="0" xfId="0" applyFont="1"/>
    <xf numFmtId="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1" applyNumberFormat="1" applyFont="1"/>
    <xf numFmtId="165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10" fontId="2" fillId="0" borderId="0" xfId="1" applyNumberFormat="1" applyFont="1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166" fontId="0" fillId="0" borderId="0" xfId="1" applyNumberFormat="1" applyFont="1" applyFill="1"/>
    <xf numFmtId="10" fontId="2" fillId="0" borderId="0" xfId="0" applyNumberFormat="1" applyFont="1" applyAlignment="1">
      <alignment horizontal="center"/>
    </xf>
    <xf numFmtId="167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91BEC-3D65-4323-A6C5-20F028BB789E}">
  <sheetPr>
    <pageSetUpPr fitToPage="1"/>
  </sheetPr>
  <dimension ref="A1:I53"/>
  <sheetViews>
    <sheetView tabSelected="1" workbookViewId="0">
      <selection activeCell="K7" sqref="K7"/>
    </sheetView>
  </sheetViews>
  <sheetFormatPr defaultRowHeight="15" x14ac:dyDescent="0.25"/>
  <cols>
    <col min="1" max="1" width="19.28515625" customWidth="1"/>
    <col min="2" max="4" width="12.5703125" style="1" customWidth="1"/>
    <col min="5" max="5" width="12.5703125" customWidth="1"/>
    <col min="6" max="7" width="12.7109375" customWidth="1"/>
  </cols>
  <sheetData>
    <row r="1" spans="1:9" ht="18.75" x14ac:dyDescent="0.3">
      <c r="A1" s="9" t="s">
        <v>28</v>
      </c>
    </row>
    <row r="2" spans="1:9" x14ac:dyDescent="0.25">
      <c r="B2" s="3">
        <v>2019</v>
      </c>
      <c r="C2" s="3">
        <v>2020</v>
      </c>
      <c r="D2" s="3">
        <v>2021</v>
      </c>
      <c r="E2" s="4">
        <v>2022</v>
      </c>
      <c r="F2" s="4">
        <v>2023</v>
      </c>
      <c r="G2" s="4">
        <v>2024</v>
      </c>
    </row>
    <row r="4" spans="1:9" x14ac:dyDescent="0.25">
      <c r="A4" s="2" t="s">
        <v>0</v>
      </c>
      <c r="B4" s="11" t="s">
        <v>26</v>
      </c>
      <c r="C4" s="11">
        <v>2.1999999999999999E-2</v>
      </c>
      <c r="D4" s="11">
        <v>3.2300000000000002E-2</v>
      </c>
      <c r="E4" s="11">
        <v>5.9900000000000002E-2</v>
      </c>
      <c r="F4" s="15">
        <v>5.62E-2</v>
      </c>
      <c r="G4" s="15">
        <v>3.9699999999999999E-2</v>
      </c>
    </row>
    <row r="6" spans="1:9" x14ac:dyDescent="0.25">
      <c r="A6" s="2" t="s">
        <v>1</v>
      </c>
    </row>
    <row r="7" spans="1:9" x14ac:dyDescent="0.25">
      <c r="A7" s="5" t="s">
        <v>2</v>
      </c>
      <c r="B7" s="6">
        <v>12000</v>
      </c>
      <c r="C7" s="6">
        <f>B7*(1+$C$4)</f>
        <v>12264</v>
      </c>
      <c r="D7" s="6">
        <f>C7*(1+$D$4)</f>
        <v>12660.127200000001</v>
      </c>
      <c r="E7" s="12">
        <v>13420</v>
      </c>
      <c r="F7" s="16">
        <f>E7+(E7*$F$4)</f>
        <v>14174.204</v>
      </c>
      <c r="G7" s="16">
        <f>F7+(F7*$G$4)</f>
        <v>14736.919898799999</v>
      </c>
      <c r="I7" s="12"/>
    </row>
    <row r="8" spans="1:9" x14ac:dyDescent="0.25">
      <c r="A8" s="5" t="s">
        <v>3</v>
      </c>
      <c r="B8" s="6">
        <v>10000</v>
      </c>
      <c r="C8" s="6">
        <f>B8*(1+$C$4)</f>
        <v>10220</v>
      </c>
      <c r="D8" s="6">
        <f>C8*(1+$D$4)</f>
        <v>10550.106</v>
      </c>
      <c r="E8" s="12">
        <v>11180</v>
      </c>
      <c r="F8" s="16">
        <f t="shared" ref="F8:F9" si="0">E8+(E8*$F$4)</f>
        <v>11808.316000000001</v>
      </c>
      <c r="G8" s="16">
        <f t="shared" ref="G8:G9" si="1">F8+(F8*$G$4)</f>
        <v>12277.106145200001</v>
      </c>
    </row>
    <row r="9" spans="1:9" x14ac:dyDescent="0.25">
      <c r="A9" s="5" t="s">
        <v>4</v>
      </c>
      <c r="B9" s="6">
        <v>10000</v>
      </c>
      <c r="C9" s="6">
        <f>B9*(1+$C$4)</f>
        <v>10220</v>
      </c>
      <c r="D9" s="6">
        <f>C9*(1+$D$4)</f>
        <v>10550.106</v>
      </c>
      <c r="E9" s="12">
        <v>11180</v>
      </c>
      <c r="F9" s="16">
        <f t="shared" si="0"/>
        <v>11808.316000000001</v>
      </c>
      <c r="G9" s="16">
        <f t="shared" si="1"/>
        <v>12277.106145200001</v>
      </c>
    </row>
    <row r="10" spans="1:9" x14ac:dyDescent="0.25">
      <c r="A10" s="5"/>
      <c r="B10" s="6"/>
      <c r="C10" s="6"/>
      <c r="D10" s="6"/>
      <c r="E10" s="12"/>
      <c r="F10" s="16"/>
    </row>
    <row r="11" spans="1:9" x14ac:dyDescent="0.25">
      <c r="A11" s="8" t="s">
        <v>9</v>
      </c>
      <c r="B11" s="6"/>
      <c r="C11" s="6"/>
      <c r="D11" s="6"/>
      <c r="E11" s="12"/>
      <c r="F11" s="16"/>
    </row>
    <row r="12" spans="1:9" x14ac:dyDescent="0.25">
      <c r="A12" s="5" t="s">
        <v>10</v>
      </c>
      <c r="B12" s="6">
        <v>5000</v>
      </c>
      <c r="C12" s="6">
        <f t="shared" ref="C12:C26" si="2">B12*(1+$C$4)</f>
        <v>5110</v>
      </c>
      <c r="D12" s="6">
        <f t="shared" ref="D12:D26" si="3">C12*(1+$D$4)</f>
        <v>5275.0529999999999</v>
      </c>
      <c r="E12" s="12">
        <v>11180</v>
      </c>
      <c r="F12" s="16">
        <f t="shared" ref="F12:F26" si="4">E12+(E12*$F$4)</f>
        <v>11808.316000000001</v>
      </c>
      <c r="G12" s="16">
        <f t="shared" ref="G12:G26" si="5">F12+(F12*$G$4)</f>
        <v>12277.106145200001</v>
      </c>
    </row>
    <row r="13" spans="1:9" x14ac:dyDescent="0.25">
      <c r="A13" s="5" t="s">
        <v>19</v>
      </c>
      <c r="B13" s="6">
        <v>0</v>
      </c>
      <c r="C13" s="6">
        <f t="shared" si="2"/>
        <v>0</v>
      </c>
      <c r="D13" s="6">
        <f t="shared" si="3"/>
        <v>0</v>
      </c>
      <c r="E13" s="14">
        <v>5030</v>
      </c>
      <c r="F13" s="16">
        <f t="shared" si="4"/>
        <v>5312.6859999999997</v>
      </c>
      <c r="G13" s="16">
        <f t="shared" si="5"/>
        <v>5523.5996341999999</v>
      </c>
    </row>
    <row r="14" spans="1:9" x14ac:dyDescent="0.25">
      <c r="A14" s="5" t="s">
        <v>18</v>
      </c>
      <c r="B14" s="6">
        <v>0</v>
      </c>
      <c r="C14" s="6">
        <f t="shared" si="2"/>
        <v>0</v>
      </c>
      <c r="D14" s="6">
        <f t="shared" si="3"/>
        <v>0</v>
      </c>
      <c r="E14" s="14">
        <v>4470</v>
      </c>
      <c r="F14" s="16">
        <f t="shared" si="4"/>
        <v>4721.2139999999999</v>
      </c>
      <c r="G14" s="16">
        <f t="shared" si="5"/>
        <v>4908.6461958</v>
      </c>
    </row>
    <row r="15" spans="1:9" x14ac:dyDescent="0.25">
      <c r="A15" s="5" t="s">
        <v>27</v>
      </c>
      <c r="B15" s="6">
        <v>0</v>
      </c>
      <c r="C15" s="6">
        <f t="shared" si="2"/>
        <v>0</v>
      </c>
      <c r="D15" s="6">
        <f t="shared" si="3"/>
        <v>0</v>
      </c>
      <c r="E15" s="14">
        <v>3910</v>
      </c>
      <c r="F15" s="16">
        <f t="shared" si="4"/>
        <v>4129.7420000000002</v>
      </c>
      <c r="G15" s="16">
        <f t="shared" si="5"/>
        <v>4293.6927574000001</v>
      </c>
    </row>
    <row r="16" spans="1:9" x14ac:dyDescent="0.25">
      <c r="A16" s="5" t="s">
        <v>21</v>
      </c>
      <c r="B16" s="6">
        <v>0</v>
      </c>
      <c r="C16" s="6">
        <f t="shared" si="2"/>
        <v>0</v>
      </c>
      <c r="D16" s="6">
        <f t="shared" si="3"/>
        <v>0</v>
      </c>
      <c r="E16" s="12">
        <v>3000</v>
      </c>
      <c r="F16" s="16"/>
      <c r="G16" s="16"/>
    </row>
    <row r="17" spans="1:7" x14ac:dyDescent="0.25">
      <c r="A17" s="5" t="s">
        <v>24</v>
      </c>
      <c r="B17" s="6">
        <v>2500</v>
      </c>
      <c r="C17" s="6">
        <f t="shared" si="2"/>
        <v>2555</v>
      </c>
      <c r="D17" s="6">
        <f t="shared" si="3"/>
        <v>2637.5264999999999</v>
      </c>
      <c r="E17" s="12">
        <v>2800</v>
      </c>
      <c r="F17" s="16">
        <f t="shared" si="4"/>
        <v>2957.36</v>
      </c>
      <c r="G17" s="16">
        <f t="shared" si="5"/>
        <v>3074.7671920000003</v>
      </c>
    </row>
    <row r="18" spans="1:7" x14ac:dyDescent="0.25">
      <c r="A18" s="5" t="s">
        <v>13</v>
      </c>
      <c r="B18" s="6">
        <v>2500</v>
      </c>
      <c r="C18" s="6">
        <f t="shared" si="2"/>
        <v>2555</v>
      </c>
      <c r="D18" s="6">
        <f t="shared" si="3"/>
        <v>2637.5264999999999</v>
      </c>
      <c r="E18" s="12">
        <v>2800</v>
      </c>
      <c r="F18" s="16">
        <f t="shared" si="4"/>
        <v>2957.36</v>
      </c>
      <c r="G18" s="16">
        <f t="shared" si="5"/>
        <v>3074.7671920000003</v>
      </c>
    </row>
    <row r="19" spans="1:7" x14ac:dyDescent="0.25">
      <c r="A19" s="5" t="s">
        <v>15</v>
      </c>
      <c r="B19" s="6">
        <v>2000</v>
      </c>
      <c r="C19" s="6">
        <f t="shared" si="2"/>
        <v>2044</v>
      </c>
      <c r="D19" s="6">
        <f t="shared" si="3"/>
        <v>2110.0212000000001</v>
      </c>
      <c r="E19" s="12">
        <v>2800</v>
      </c>
      <c r="F19" s="16">
        <f t="shared" si="4"/>
        <v>2957.36</v>
      </c>
      <c r="G19" s="16">
        <f t="shared" si="5"/>
        <v>3074.7671920000003</v>
      </c>
    </row>
    <row r="20" spans="1:7" x14ac:dyDescent="0.25">
      <c r="A20" s="5" t="s">
        <v>16</v>
      </c>
      <c r="B20" s="6">
        <v>2000</v>
      </c>
      <c r="C20" s="6">
        <f t="shared" si="2"/>
        <v>2044</v>
      </c>
      <c r="D20" s="6">
        <f t="shared" si="3"/>
        <v>2110.0212000000001</v>
      </c>
      <c r="E20" s="12">
        <v>2240</v>
      </c>
      <c r="F20" s="16">
        <f t="shared" si="4"/>
        <v>2365.8879999999999</v>
      </c>
      <c r="G20" s="16">
        <f t="shared" si="5"/>
        <v>2459.8137535999999</v>
      </c>
    </row>
    <row r="21" spans="1:7" x14ac:dyDescent="0.25">
      <c r="A21" s="5" t="s">
        <v>11</v>
      </c>
      <c r="B21" s="6">
        <v>1000</v>
      </c>
      <c r="C21" s="6">
        <f t="shared" si="2"/>
        <v>1022</v>
      </c>
      <c r="D21" s="6">
        <f t="shared" si="3"/>
        <v>1055.0106000000001</v>
      </c>
      <c r="E21" s="12">
        <v>1680</v>
      </c>
      <c r="F21" s="16">
        <f t="shared" si="4"/>
        <v>1774.4159999999999</v>
      </c>
      <c r="G21" s="16">
        <f t="shared" si="5"/>
        <v>1844.8603151999998</v>
      </c>
    </row>
    <row r="22" spans="1:7" x14ac:dyDescent="0.25">
      <c r="A22" s="5" t="s">
        <v>12</v>
      </c>
      <c r="B22" s="6">
        <v>1500</v>
      </c>
      <c r="C22" s="6">
        <f t="shared" si="2"/>
        <v>1533</v>
      </c>
      <c r="D22" s="6">
        <f t="shared" si="3"/>
        <v>1582.5159000000001</v>
      </c>
      <c r="E22" s="12">
        <v>1680</v>
      </c>
      <c r="F22" s="16">
        <f t="shared" si="4"/>
        <v>1774.4159999999999</v>
      </c>
      <c r="G22" s="16">
        <f t="shared" si="5"/>
        <v>1844.8603151999998</v>
      </c>
    </row>
    <row r="23" spans="1:7" x14ac:dyDescent="0.25">
      <c r="A23" s="5" t="s">
        <v>14</v>
      </c>
      <c r="B23" s="6">
        <v>1500</v>
      </c>
      <c r="C23" s="6">
        <f t="shared" si="2"/>
        <v>1533</v>
      </c>
      <c r="D23" s="6">
        <f t="shared" si="3"/>
        <v>1582.5159000000001</v>
      </c>
      <c r="E23" s="12">
        <v>1680</v>
      </c>
      <c r="F23" s="16">
        <f t="shared" si="4"/>
        <v>1774.4159999999999</v>
      </c>
      <c r="G23" s="16">
        <f t="shared" si="5"/>
        <v>1844.8603151999998</v>
      </c>
    </row>
    <row r="24" spans="1:7" x14ac:dyDescent="0.25">
      <c r="A24" s="5" t="s">
        <v>17</v>
      </c>
      <c r="B24" s="6">
        <v>1500</v>
      </c>
      <c r="C24" s="6">
        <f t="shared" si="2"/>
        <v>1533</v>
      </c>
      <c r="D24" s="6">
        <f t="shared" si="3"/>
        <v>1582.5159000000001</v>
      </c>
      <c r="E24" s="12">
        <v>1680</v>
      </c>
      <c r="F24" s="16">
        <f t="shared" si="4"/>
        <v>1774.4159999999999</v>
      </c>
      <c r="G24" s="16">
        <f t="shared" si="5"/>
        <v>1844.8603151999998</v>
      </c>
    </row>
    <row r="25" spans="1:7" x14ac:dyDescent="0.25">
      <c r="A25" s="5" t="s">
        <v>22</v>
      </c>
      <c r="B25" s="6">
        <v>1500</v>
      </c>
      <c r="C25" s="6">
        <f t="shared" si="2"/>
        <v>1533</v>
      </c>
      <c r="D25" s="6">
        <f t="shared" si="3"/>
        <v>1582.5159000000001</v>
      </c>
      <c r="E25" s="12">
        <v>1680</v>
      </c>
      <c r="F25" s="16">
        <f t="shared" si="4"/>
        <v>1774.4159999999999</v>
      </c>
      <c r="G25" s="16">
        <f t="shared" si="5"/>
        <v>1844.8603151999998</v>
      </c>
    </row>
    <row r="26" spans="1:7" x14ac:dyDescent="0.25">
      <c r="A26" s="5" t="s">
        <v>20</v>
      </c>
      <c r="B26" s="6">
        <v>0</v>
      </c>
      <c r="C26" s="6">
        <f t="shared" si="2"/>
        <v>0</v>
      </c>
      <c r="D26" s="6">
        <f t="shared" si="3"/>
        <v>0</v>
      </c>
      <c r="E26" s="12">
        <v>1120</v>
      </c>
      <c r="F26" s="16">
        <f t="shared" si="4"/>
        <v>1182.944</v>
      </c>
      <c r="G26" s="16">
        <f t="shared" si="5"/>
        <v>1229.9068768</v>
      </c>
    </row>
    <row r="27" spans="1:7" x14ac:dyDescent="0.25">
      <c r="A27" s="5"/>
      <c r="B27" s="6"/>
      <c r="C27" s="6"/>
      <c r="D27" s="6"/>
      <c r="E27" s="12"/>
      <c r="F27" s="16"/>
    </row>
    <row r="28" spans="1:7" x14ac:dyDescent="0.25">
      <c r="A28" s="8" t="s">
        <v>23</v>
      </c>
      <c r="B28" s="6"/>
      <c r="C28" s="6"/>
      <c r="D28" s="6"/>
      <c r="E28" s="12"/>
      <c r="F28" s="16"/>
    </row>
    <row r="29" spans="1:7" x14ac:dyDescent="0.25">
      <c r="A29" s="5" t="s">
        <v>10</v>
      </c>
      <c r="B29" s="6">
        <f t="shared" ref="B29:E43" si="6">B12*0.3</f>
        <v>1500</v>
      </c>
      <c r="C29" s="6">
        <f t="shared" si="6"/>
        <v>1533</v>
      </c>
      <c r="D29" s="6">
        <f t="shared" si="6"/>
        <v>1582.5158999999999</v>
      </c>
      <c r="E29" s="12">
        <f t="shared" si="6"/>
        <v>3354</v>
      </c>
      <c r="F29" s="16">
        <f t="shared" ref="F29:F43" si="7">E29+(E29*$F$4)</f>
        <v>3542.4947999999999</v>
      </c>
      <c r="G29" s="16">
        <f t="shared" ref="G29:G43" si="8">F29+(F29*$G$4)</f>
        <v>3683.1318435600001</v>
      </c>
    </row>
    <row r="30" spans="1:7" x14ac:dyDescent="0.25">
      <c r="A30" s="5" t="s">
        <v>19</v>
      </c>
      <c r="B30" s="6">
        <f t="shared" si="6"/>
        <v>0</v>
      </c>
      <c r="C30" s="6">
        <f t="shared" si="6"/>
        <v>0</v>
      </c>
      <c r="D30" s="6">
        <f t="shared" si="6"/>
        <v>0</v>
      </c>
      <c r="E30" s="12">
        <f t="shared" si="6"/>
        <v>1509</v>
      </c>
      <c r="F30" s="16">
        <f t="shared" si="7"/>
        <v>1593.8058000000001</v>
      </c>
      <c r="G30" s="16">
        <f t="shared" si="8"/>
        <v>1657.0798902600002</v>
      </c>
    </row>
    <row r="31" spans="1:7" x14ac:dyDescent="0.25">
      <c r="A31" s="5" t="s">
        <v>18</v>
      </c>
      <c r="B31" s="6">
        <f t="shared" si="6"/>
        <v>0</v>
      </c>
      <c r="C31" s="6">
        <f t="shared" si="6"/>
        <v>0</v>
      </c>
      <c r="D31" s="6">
        <f t="shared" si="6"/>
        <v>0</v>
      </c>
      <c r="E31" s="12">
        <f t="shared" si="6"/>
        <v>1341</v>
      </c>
      <c r="F31" s="16">
        <f t="shared" si="7"/>
        <v>1416.3642</v>
      </c>
      <c r="G31" s="16">
        <f t="shared" si="8"/>
        <v>1472.5938587400001</v>
      </c>
    </row>
    <row r="32" spans="1:7" x14ac:dyDescent="0.25">
      <c r="A32" s="5" t="s">
        <v>27</v>
      </c>
      <c r="B32" s="6">
        <f t="shared" si="6"/>
        <v>0</v>
      </c>
      <c r="C32" s="6">
        <f t="shared" si="6"/>
        <v>0</v>
      </c>
      <c r="D32" s="6">
        <f t="shared" si="6"/>
        <v>0</v>
      </c>
      <c r="E32" s="12">
        <f t="shared" si="6"/>
        <v>1173</v>
      </c>
      <c r="F32" s="16">
        <f t="shared" si="7"/>
        <v>1238.9226000000001</v>
      </c>
      <c r="G32" s="16">
        <f t="shared" si="8"/>
        <v>1288.1078272200002</v>
      </c>
    </row>
    <row r="33" spans="1:7" x14ac:dyDescent="0.25">
      <c r="A33" s="5" t="s">
        <v>21</v>
      </c>
      <c r="B33" s="6">
        <f t="shared" si="6"/>
        <v>0</v>
      </c>
      <c r="C33" s="6">
        <f t="shared" si="6"/>
        <v>0</v>
      </c>
      <c r="D33" s="6">
        <f t="shared" si="6"/>
        <v>0</v>
      </c>
      <c r="E33" s="12">
        <f t="shared" si="6"/>
        <v>900</v>
      </c>
      <c r="F33" s="16">
        <f t="shared" si="7"/>
        <v>950.58</v>
      </c>
      <c r="G33" s="16">
        <f t="shared" si="8"/>
        <v>988.31802600000003</v>
      </c>
    </row>
    <row r="34" spans="1:7" x14ac:dyDescent="0.25">
      <c r="A34" s="5" t="s">
        <v>24</v>
      </c>
      <c r="B34" s="6">
        <f t="shared" si="6"/>
        <v>750</v>
      </c>
      <c r="C34" s="6">
        <f t="shared" si="6"/>
        <v>766.5</v>
      </c>
      <c r="D34" s="6">
        <f t="shared" si="6"/>
        <v>791.25794999999994</v>
      </c>
      <c r="E34" s="12">
        <f t="shared" si="6"/>
        <v>840</v>
      </c>
      <c r="F34" s="16">
        <f t="shared" si="7"/>
        <v>887.20799999999997</v>
      </c>
      <c r="G34" s="16">
        <f t="shared" si="8"/>
        <v>922.43015759999992</v>
      </c>
    </row>
    <row r="35" spans="1:7" x14ac:dyDescent="0.25">
      <c r="A35" s="5" t="s">
        <v>13</v>
      </c>
      <c r="B35" s="6">
        <f t="shared" si="6"/>
        <v>750</v>
      </c>
      <c r="C35" s="6">
        <f t="shared" si="6"/>
        <v>766.5</v>
      </c>
      <c r="D35" s="6">
        <f t="shared" si="6"/>
        <v>791.25794999999994</v>
      </c>
      <c r="E35" s="12">
        <f t="shared" si="6"/>
        <v>840</v>
      </c>
      <c r="F35" s="16">
        <f t="shared" si="7"/>
        <v>887.20799999999997</v>
      </c>
      <c r="G35" s="16">
        <f t="shared" si="8"/>
        <v>922.43015759999992</v>
      </c>
    </row>
    <row r="36" spans="1:7" x14ac:dyDescent="0.25">
      <c r="A36" s="5" t="s">
        <v>15</v>
      </c>
      <c r="B36" s="6">
        <f t="shared" si="6"/>
        <v>600</v>
      </c>
      <c r="C36" s="6">
        <f t="shared" si="6"/>
        <v>613.19999999999993</v>
      </c>
      <c r="D36" s="6">
        <f t="shared" si="6"/>
        <v>633.00635999999997</v>
      </c>
      <c r="E36" s="12">
        <f t="shared" si="6"/>
        <v>840</v>
      </c>
      <c r="F36" s="16">
        <f t="shared" si="7"/>
        <v>887.20799999999997</v>
      </c>
      <c r="G36" s="16">
        <f t="shared" si="8"/>
        <v>922.43015759999992</v>
      </c>
    </row>
    <row r="37" spans="1:7" x14ac:dyDescent="0.25">
      <c r="A37" s="5" t="s">
        <v>16</v>
      </c>
      <c r="B37" s="6">
        <f t="shared" si="6"/>
        <v>600</v>
      </c>
      <c r="C37" s="6">
        <f t="shared" si="6"/>
        <v>613.19999999999993</v>
      </c>
      <c r="D37" s="6">
        <f t="shared" si="6"/>
        <v>633.00635999999997</v>
      </c>
      <c r="E37" s="12">
        <f t="shared" si="6"/>
        <v>672</v>
      </c>
      <c r="F37" s="16">
        <f t="shared" si="7"/>
        <v>709.76639999999998</v>
      </c>
      <c r="G37" s="16">
        <f t="shared" si="8"/>
        <v>737.94412607999993</v>
      </c>
    </row>
    <row r="38" spans="1:7" x14ac:dyDescent="0.25">
      <c r="A38" s="5" t="s">
        <v>11</v>
      </c>
      <c r="B38" s="6">
        <f t="shared" si="6"/>
        <v>300</v>
      </c>
      <c r="C38" s="6">
        <f t="shared" si="6"/>
        <v>306.59999999999997</v>
      </c>
      <c r="D38" s="6">
        <f t="shared" si="6"/>
        <v>316.50317999999999</v>
      </c>
      <c r="E38" s="12">
        <f t="shared" si="6"/>
        <v>504</v>
      </c>
      <c r="F38" s="16">
        <f t="shared" si="7"/>
        <v>532.32479999999998</v>
      </c>
      <c r="G38" s="16">
        <f t="shared" si="8"/>
        <v>553.45809455999995</v>
      </c>
    </row>
    <row r="39" spans="1:7" x14ac:dyDescent="0.25">
      <c r="A39" s="5" t="s">
        <v>12</v>
      </c>
      <c r="B39" s="6">
        <f t="shared" si="6"/>
        <v>450</v>
      </c>
      <c r="C39" s="6">
        <f t="shared" si="6"/>
        <v>459.9</v>
      </c>
      <c r="D39" s="6">
        <f t="shared" si="6"/>
        <v>474.75477000000001</v>
      </c>
      <c r="E39" s="12">
        <f t="shared" si="6"/>
        <v>504</v>
      </c>
      <c r="F39" s="16">
        <f t="shared" si="7"/>
        <v>532.32479999999998</v>
      </c>
      <c r="G39" s="16">
        <f t="shared" si="8"/>
        <v>553.45809455999995</v>
      </c>
    </row>
    <row r="40" spans="1:7" x14ac:dyDescent="0.25">
      <c r="A40" s="5" t="s">
        <v>14</v>
      </c>
      <c r="B40" s="6">
        <f t="shared" si="6"/>
        <v>450</v>
      </c>
      <c r="C40" s="6">
        <f t="shared" si="6"/>
        <v>459.9</v>
      </c>
      <c r="D40" s="6">
        <f t="shared" si="6"/>
        <v>474.75477000000001</v>
      </c>
      <c r="E40" s="12">
        <f t="shared" si="6"/>
        <v>504</v>
      </c>
      <c r="F40" s="16">
        <f t="shared" si="7"/>
        <v>532.32479999999998</v>
      </c>
      <c r="G40" s="16">
        <f t="shared" si="8"/>
        <v>553.45809455999995</v>
      </c>
    </row>
    <row r="41" spans="1:7" x14ac:dyDescent="0.25">
      <c r="A41" s="5" t="s">
        <v>17</v>
      </c>
      <c r="B41" s="6">
        <f t="shared" si="6"/>
        <v>450</v>
      </c>
      <c r="C41" s="6">
        <f t="shared" si="6"/>
        <v>459.9</v>
      </c>
      <c r="D41" s="6">
        <f t="shared" si="6"/>
        <v>474.75477000000001</v>
      </c>
      <c r="E41" s="12">
        <f t="shared" si="6"/>
        <v>504</v>
      </c>
      <c r="F41" s="16">
        <f t="shared" si="7"/>
        <v>532.32479999999998</v>
      </c>
      <c r="G41" s="16">
        <f t="shared" si="8"/>
        <v>553.45809455999995</v>
      </c>
    </row>
    <row r="42" spans="1:7" x14ac:dyDescent="0.25">
      <c r="A42" s="5" t="s">
        <v>22</v>
      </c>
      <c r="B42" s="6">
        <f t="shared" si="6"/>
        <v>450</v>
      </c>
      <c r="C42" s="6">
        <f t="shared" si="6"/>
        <v>459.9</v>
      </c>
      <c r="D42" s="6">
        <f t="shared" si="6"/>
        <v>474.75477000000001</v>
      </c>
      <c r="E42" s="12">
        <f t="shared" si="6"/>
        <v>504</v>
      </c>
      <c r="F42" s="16">
        <f t="shared" si="7"/>
        <v>532.32479999999998</v>
      </c>
      <c r="G42" s="16">
        <f t="shared" si="8"/>
        <v>553.45809455999995</v>
      </c>
    </row>
    <row r="43" spans="1:7" x14ac:dyDescent="0.25">
      <c r="A43" s="5" t="s">
        <v>20</v>
      </c>
      <c r="B43" s="6">
        <f t="shared" si="6"/>
        <v>0</v>
      </c>
      <c r="C43" s="6">
        <f t="shared" si="6"/>
        <v>0</v>
      </c>
      <c r="D43" s="6">
        <f t="shared" si="6"/>
        <v>0</v>
      </c>
      <c r="E43" s="12">
        <f t="shared" si="6"/>
        <v>336</v>
      </c>
      <c r="F43" s="16">
        <f t="shared" si="7"/>
        <v>354.88319999999999</v>
      </c>
      <c r="G43" s="16">
        <f t="shared" si="8"/>
        <v>368.97206303999997</v>
      </c>
    </row>
    <row r="44" spans="1:7" x14ac:dyDescent="0.25">
      <c r="A44" s="5"/>
      <c r="B44" s="6"/>
      <c r="C44" s="6"/>
      <c r="D44" s="6"/>
      <c r="E44" s="6"/>
      <c r="F44" s="16"/>
    </row>
    <row r="45" spans="1:7" x14ac:dyDescent="0.25">
      <c r="A45" s="10" t="s">
        <v>25</v>
      </c>
      <c r="B45" s="6"/>
      <c r="C45" s="6"/>
      <c r="D45" s="6"/>
      <c r="E45" s="7"/>
      <c r="F45" s="16"/>
    </row>
    <row r="46" spans="1:7" x14ac:dyDescent="0.25">
      <c r="A46" s="5" t="s">
        <v>5</v>
      </c>
      <c r="B46" s="6">
        <v>783.5</v>
      </c>
      <c r="C46" s="6">
        <f>B46*(1+$C$4)</f>
        <v>800.73699999999997</v>
      </c>
      <c r="D46" s="6">
        <f>C46*(1+$D$4)</f>
        <v>826.6008051</v>
      </c>
      <c r="E46" s="12">
        <v>876</v>
      </c>
      <c r="F46" s="16">
        <f t="shared" ref="F46:F48" si="9">E46+(E46*$F$4)</f>
        <v>925.23119999999994</v>
      </c>
      <c r="G46" s="16">
        <f t="shared" ref="G46:G48" si="10">F46+(F46*$G$4)</f>
        <v>961.96287863999999</v>
      </c>
    </row>
    <row r="47" spans="1:7" x14ac:dyDescent="0.25">
      <c r="A47" s="5" t="s">
        <v>6</v>
      </c>
      <c r="B47" s="6">
        <f>B46/2</f>
        <v>391.75</v>
      </c>
      <c r="C47" s="6">
        <f>B47*(1+$C$4)</f>
        <v>400.36849999999998</v>
      </c>
      <c r="D47" s="6">
        <f>C47*(1+$D$4)</f>
        <v>413.30040255</v>
      </c>
      <c r="E47" s="12">
        <v>438</v>
      </c>
      <c r="F47" s="16">
        <f t="shared" si="9"/>
        <v>462.61559999999997</v>
      </c>
      <c r="G47" s="16">
        <f t="shared" si="10"/>
        <v>480.98143931999999</v>
      </c>
    </row>
    <row r="48" spans="1:7" x14ac:dyDescent="0.25">
      <c r="A48" s="5" t="s">
        <v>7</v>
      </c>
      <c r="B48" s="6">
        <f>B46/4</f>
        <v>195.875</v>
      </c>
      <c r="C48" s="6">
        <f>B48*(1+$C$4)</f>
        <v>200.18424999999999</v>
      </c>
      <c r="D48" s="6">
        <f>C48*(1+$D$4)</f>
        <v>206.650201275</v>
      </c>
      <c r="E48" s="12">
        <v>219</v>
      </c>
      <c r="F48" s="16">
        <f t="shared" si="9"/>
        <v>231.30779999999999</v>
      </c>
      <c r="G48" s="16">
        <f t="shared" si="10"/>
        <v>240.49071966</v>
      </c>
    </row>
    <row r="49" spans="1:7" x14ac:dyDescent="0.25">
      <c r="B49" s="6"/>
      <c r="C49" s="6"/>
      <c r="D49" s="6"/>
      <c r="E49" s="13"/>
      <c r="F49" s="16"/>
    </row>
    <row r="50" spans="1:7" x14ac:dyDescent="0.25">
      <c r="A50" s="2" t="s">
        <v>8</v>
      </c>
      <c r="B50" s="6"/>
      <c r="C50" s="6"/>
      <c r="D50" s="6"/>
      <c r="E50" s="13"/>
      <c r="F50" s="16"/>
    </row>
    <row r="51" spans="1:7" x14ac:dyDescent="0.25">
      <c r="A51" s="5" t="s">
        <v>5</v>
      </c>
      <c r="B51" s="6">
        <f>B46</f>
        <v>783.5</v>
      </c>
      <c r="C51" s="6">
        <f>B51*(1+$C$4)</f>
        <v>800.73699999999997</v>
      </c>
      <c r="D51" s="6">
        <f>C51*(1+$D$4)</f>
        <v>826.6008051</v>
      </c>
      <c r="E51" s="12">
        <f>E46</f>
        <v>876</v>
      </c>
      <c r="F51" s="16">
        <f t="shared" ref="F51:F53" si="11">E51+(E51*$F$4)</f>
        <v>925.23119999999994</v>
      </c>
      <c r="G51" s="16">
        <f t="shared" ref="G51:G53" si="12">F51+(F51*$G$4)</f>
        <v>961.96287863999999</v>
      </c>
    </row>
    <row r="52" spans="1:7" x14ac:dyDescent="0.25">
      <c r="A52" s="5" t="s">
        <v>6</v>
      </c>
      <c r="B52" s="6">
        <f t="shared" ref="B52:B53" si="13">B47</f>
        <v>391.75</v>
      </c>
      <c r="C52" s="6">
        <f>B52*(1+$C$4)</f>
        <v>400.36849999999998</v>
      </c>
      <c r="D52" s="6">
        <f>C52*(1+$D$4)</f>
        <v>413.30040255</v>
      </c>
      <c r="E52" s="12">
        <f t="shared" ref="E52:E53" si="14">E47</f>
        <v>438</v>
      </c>
      <c r="F52" s="16">
        <f t="shared" si="11"/>
        <v>462.61559999999997</v>
      </c>
      <c r="G52" s="16">
        <f t="shared" si="12"/>
        <v>480.98143931999999</v>
      </c>
    </row>
    <row r="53" spans="1:7" x14ac:dyDescent="0.25">
      <c r="A53" s="5" t="s">
        <v>7</v>
      </c>
      <c r="B53" s="6">
        <f t="shared" si="13"/>
        <v>195.875</v>
      </c>
      <c r="C53" s="6">
        <f>B53*(1+$C$4)</f>
        <v>200.18424999999999</v>
      </c>
      <c r="D53" s="6">
        <f>C53*(1+$D$4)</f>
        <v>206.650201275</v>
      </c>
      <c r="E53" s="12">
        <f t="shared" si="14"/>
        <v>219</v>
      </c>
      <c r="F53" s="16">
        <f t="shared" si="11"/>
        <v>231.30779999999999</v>
      </c>
      <c r="G53" s="16">
        <f t="shared" si="12"/>
        <v>240.49071966</v>
      </c>
    </row>
  </sheetData>
  <sortState xmlns:xlrd2="http://schemas.microsoft.com/office/spreadsheetml/2017/richdata2" ref="A12:E26">
    <sortCondition descending="1" ref="E12:E26"/>
  </sortState>
  <pageMargins left="0.7" right="0.7" top="0.75" bottom="0.75" header="0.3" footer="0.3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e4fdc0-b760-4707-93c5-3416fdc3b596" xsi:nil="true"/>
    <lcf76f155ced4ddcb4097134ff3c332f xmlns="80579599-3ee1-434b-80d9-966500df6f6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F0C6BFC18E184BB8D5237132025082" ma:contentTypeVersion="16" ma:contentTypeDescription="Create a new document." ma:contentTypeScope="" ma:versionID="31fc560264ac8e21aa352b25ed7ea4f9">
  <xsd:schema xmlns:xsd="http://www.w3.org/2001/XMLSchema" xmlns:xs="http://www.w3.org/2001/XMLSchema" xmlns:p="http://schemas.microsoft.com/office/2006/metadata/properties" xmlns:ns2="80579599-3ee1-434b-80d9-966500df6f60" xmlns:ns3="44e4fdc0-b760-4707-93c5-3416fdc3b596" targetNamespace="http://schemas.microsoft.com/office/2006/metadata/properties" ma:root="true" ma:fieldsID="23063e8a20fe1e45ba66696cb68aed61" ns2:_="" ns3:_="">
    <xsd:import namespace="80579599-3ee1-434b-80d9-966500df6f60"/>
    <xsd:import namespace="44e4fdc0-b760-4707-93c5-3416fdc3b5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79599-3ee1-434b-80d9-966500df6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5d1157b-d09c-4f73-897c-58371665fb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4fdc0-b760-4707-93c5-3416fdc3b59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1a8ece8-6cee-423a-87ca-d61b46a05a18}" ma:internalName="TaxCatchAll" ma:showField="CatchAllData" ma:web="44e4fdc0-b760-4707-93c5-3416fdc3b5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F57075-7091-480B-AA1D-4AB0664E2B9E}">
  <ds:schemaRefs>
    <ds:schemaRef ds:uri="http://schemas.microsoft.com/office/2006/metadata/properties"/>
    <ds:schemaRef ds:uri="http://schemas.microsoft.com/office/infopath/2007/PartnerControls"/>
    <ds:schemaRef ds:uri="44e4fdc0-b760-4707-93c5-3416fdc3b596"/>
    <ds:schemaRef ds:uri="80579599-3ee1-434b-80d9-966500df6f60"/>
  </ds:schemaRefs>
</ds:datastoreItem>
</file>

<file path=customXml/itemProps2.xml><?xml version="1.0" encoding="utf-8"?>
<ds:datastoreItem xmlns:ds="http://schemas.openxmlformats.org/officeDocument/2006/customXml" ds:itemID="{7F959278-4478-467D-A22F-8FCBE2F4B6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CAC853-1108-44C4-935A-CBE6BE189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579599-3ee1-434b-80d9-966500df6f60"/>
    <ds:schemaRef ds:uri="44e4fdc0-b760-4707-93c5-3416fdc3b5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Altrogge</dc:creator>
  <cp:lastModifiedBy>Gord Gillespie</cp:lastModifiedBy>
  <dcterms:created xsi:type="dcterms:W3CDTF">2022-01-04T15:32:51Z</dcterms:created>
  <dcterms:modified xsi:type="dcterms:W3CDTF">2023-11-22T22:31:09Z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0x0101008FF0C6BFC18E184BB8D5237132025082</vt:lpwstr>
  </property>
  <property fmtid="{D5CDD505-2E9C-101B-9397-08002B2CF9AE}" pid="3" name="MediaServiceImageTags">
    <vt:lpwstr/>
  </property>
</Properties>
</file>